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<sst xmlns="http://schemas.openxmlformats.org/spreadsheetml/2006/main" count="182" uniqueCount="134">
  <si>
    <t>Rzeszowskie Stowarzyszenie Ochrony Zwierząt. Bilans na dzień 31.12.2008r</t>
  </si>
  <si>
    <t xml:space="preserve"> </t>
  </si>
  <si>
    <t xml:space="preserve">                Stan na :</t>
  </si>
  <si>
    <t xml:space="preserve">                Stan na:</t>
  </si>
  <si>
    <t>AKTYWA</t>
  </si>
  <si>
    <t>początek 2008r</t>
  </si>
  <si>
    <t>koniec 2008r</t>
  </si>
  <si>
    <t>PASYWA</t>
  </si>
  <si>
    <t>A.</t>
  </si>
  <si>
    <t>Aktywa trwałe</t>
  </si>
  <si>
    <t>Fundusze własne</t>
  </si>
  <si>
    <t xml:space="preserve">  I.</t>
  </si>
  <si>
    <t>Wartoście niematerialne i prawne</t>
  </si>
  <si>
    <t>Fundusz statutowy</t>
  </si>
  <si>
    <t xml:space="preserve">  II.</t>
  </si>
  <si>
    <t>Rzeczowe aktywa trwałe</t>
  </si>
  <si>
    <t>Fundusz z aktualizacji wyceny</t>
  </si>
  <si>
    <t xml:space="preserve">  III.</t>
  </si>
  <si>
    <t>Należności długoterminowe</t>
  </si>
  <si>
    <t>Wynik finansowy netto za rok obrotowy</t>
  </si>
  <si>
    <t xml:space="preserve">  IV.</t>
  </si>
  <si>
    <t>Inwestycje długoterminowe</t>
  </si>
  <si>
    <t xml:space="preserve">     1.</t>
  </si>
  <si>
    <t>Nadwyżka przychodów nad kosztami (wielkość dodatnia)</t>
  </si>
  <si>
    <t xml:space="preserve">  V.</t>
  </si>
  <si>
    <t>Długoterminowe rozliczenia międzyokresowe</t>
  </si>
  <si>
    <t xml:space="preserve">     2.</t>
  </si>
  <si>
    <t>Nadwyżka kosztów nad przychodami (wielkość ujemna)</t>
  </si>
  <si>
    <t>B.</t>
  </si>
  <si>
    <t>Aktywa obrotowe</t>
  </si>
  <si>
    <t>Zobowiązania i rezerwy na zobowiązania</t>
  </si>
  <si>
    <t>Zapasy rzeczowych aktywów obrotowych</t>
  </si>
  <si>
    <t>Zobowiązania długoterminowe z tutułu kredytów i pożyczek</t>
  </si>
  <si>
    <t>Należności krótkoterminowe</t>
  </si>
  <si>
    <t>Zobowiązania krótkoterminowe i fundusze specjalne</t>
  </si>
  <si>
    <t>Inwestycje Krótkoterminowe</t>
  </si>
  <si>
    <t xml:space="preserve">    1.</t>
  </si>
  <si>
    <t>Kredyty i pozyczki</t>
  </si>
  <si>
    <t>Środki pieniężne</t>
  </si>
  <si>
    <t xml:space="preserve">    2.</t>
  </si>
  <si>
    <t>Inne zobowiązania</t>
  </si>
  <si>
    <t>Pozostałe aktywa finansowe</t>
  </si>
  <si>
    <t xml:space="preserve">    3.</t>
  </si>
  <si>
    <t>Fundusze specjalne</t>
  </si>
  <si>
    <t>C.</t>
  </si>
  <si>
    <t>Krótkoterminowe</t>
  </si>
  <si>
    <t>Rezerwy na zobowiązania</t>
  </si>
  <si>
    <t>rozliczenia</t>
  </si>
  <si>
    <t xml:space="preserve">Rozliczenia międzyokresowe </t>
  </si>
  <si>
    <t>międzyokresowe</t>
  </si>
  <si>
    <t>Rozliczenia międzyokresowe przychodów</t>
  </si>
  <si>
    <t>Inne rozliczenia międzyokresowe</t>
  </si>
  <si>
    <t>SUMA BILANSOWA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</si>
  <si>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</si>
  <si>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</t>
  </si>
  <si>
    <t>Rzeszowskie Stowarzyszenia Ochrony Zwierząt</t>
  </si>
  <si>
    <t>Rachunek wyników na dzień 31.12.2008r</t>
  </si>
  <si>
    <t>Poz.</t>
  </si>
  <si>
    <t>Wyszczególnienie</t>
  </si>
  <si>
    <t>Kwota za rok poprzedni 2007r</t>
  </si>
  <si>
    <t>Kwota za rok obrotowy 2008r</t>
  </si>
  <si>
    <t xml:space="preserve">Przychody z działalności statutowej  </t>
  </si>
  <si>
    <t xml:space="preserve"> Składki brutto określone statutem</t>
  </si>
  <si>
    <t xml:space="preserve"> Działalnosc statutowa odpłatna</t>
  </si>
  <si>
    <t xml:space="preserve"> Działalnosc statutowa nieodpłatna</t>
  </si>
  <si>
    <t xml:space="preserve">Pozostałe przychody określone statutem </t>
  </si>
  <si>
    <t xml:space="preserve">  B.</t>
  </si>
  <si>
    <t>Koszty realizacji zadań statutowych</t>
  </si>
  <si>
    <t>Koszty prowadzenia  schroniska "Kundelek"</t>
  </si>
  <si>
    <t xml:space="preserve">   usługi stałe (prąd, gaz, śmieci)</t>
  </si>
  <si>
    <t xml:space="preserve">   telefony</t>
  </si>
  <si>
    <t xml:space="preserve">   transport</t>
  </si>
  <si>
    <t xml:space="preserve">    4.</t>
  </si>
  <si>
    <t xml:space="preserve">   karma</t>
  </si>
  <si>
    <t xml:space="preserve">    5.</t>
  </si>
  <si>
    <t xml:space="preserve">   leki, środki medyczne</t>
  </si>
  <si>
    <t xml:space="preserve">    6.</t>
  </si>
  <si>
    <t xml:space="preserve">   materiały, wyposażenie, remonty</t>
  </si>
  <si>
    <t xml:space="preserve">    7.</t>
  </si>
  <si>
    <t xml:space="preserve">   wynagrodzenia i świadczenia </t>
  </si>
  <si>
    <t xml:space="preserve">    8.</t>
  </si>
  <si>
    <t xml:space="preserve">   weterynaria (leczenie i sterylizacja) </t>
  </si>
  <si>
    <t xml:space="preserve">    9.</t>
  </si>
  <si>
    <t xml:space="preserve">   inne </t>
  </si>
  <si>
    <t xml:space="preserve"> Opieka poza schroniskiem</t>
  </si>
  <si>
    <t xml:space="preserve"> C.</t>
  </si>
  <si>
    <t xml:space="preserve"> Wynik finansowy na działalności statutowej (+ lub -)</t>
  </si>
  <si>
    <t xml:space="preserve"> D.</t>
  </si>
  <si>
    <t xml:space="preserve"> Koszty administracyjne </t>
  </si>
  <si>
    <t xml:space="preserve"> zużycie materiałów i energii</t>
  </si>
  <si>
    <t xml:space="preserve"> usługi obce</t>
  </si>
  <si>
    <t xml:space="preserve"> podatki i opłaty </t>
  </si>
  <si>
    <t xml:space="preserve"> wynagrodzenia brutto </t>
  </si>
  <si>
    <t xml:space="preserve"> amortyzacja</t>
  </si>
  <si>
    <t xml:space="preserve"> inne (czynsz, media, środki czystości, sam.prywatny do celów służbowych)</t>
  </si>
  <si>
    <t xml:space="preserve"> E.   </t>
  </si>
  <si>
    <t xml:space="preserve"> Pozostałe przychody (nie wymienione w pozycji A i G)</t>
  </si>
  <si>
    <t xml:space="preserve"> F.</t>
  </si>
  <si>
    <t xml:space="preserve"> Pozostałe koszty (nie wymienione w poz. B, D i H) </t>
  </si>
  <si>
    <t xml:space="preserve"> G.</t>
  </si>
  <si>
    <t xml:space="preserve"> Przychody finansowe</t>
  </si>
  <si>
    <t xml:space="preserve"> H.</t>
  </si>
  <si>
    <t xml:space="preserve"> Koszty finansowe</t>
  </si>
  <si>
    <t xml:space="preserve"> I.</t>
  </si>
  <si>
    <t xml:space="preserve"> Wynik finansowy brutto na całokształcie działalności (+ lub -) ) (C-D+E-F+G-H)</t>
  </si>
  <si>
    <t xml:space="preserve"> J.</t>
  </si>
  <si>
    <t xml:space="preserve"> Zyski i straty nadzwyczajne </t>
  </si>
  <si>
    <t xml:space="preserve">  Zyski nadzwyczajne - wielkość dodatnia</t>
  </si>
  <si>
    <t xml:space="preserve">  Straty nadzwyczajne - wielkość ujemna</t>
  </si>
  <si>
    <t xml:space="preserve"> K.</t>
  </si>
  <si>
    <t xml:space="preserve">  Różnica zwiększająca koszty roku bieżącego wynikająca ze straty za rok 2006</t>
  </si>
  <si>
    <t xml:space="preserve"> L.</t>
  </si>
  <si>
    <t xml:space="preserve"> Wynik finansowy ogółem (I+J) </t>
  </si>
  <si>
    <t xml:space="preserve">  Różnica zwiększająca koszty roku następnego</t>
  </si>
  <si>
    <t xml:space="preserve">  Różnica zwiększająca przychody roku następnego</t>
  </si>
  <si>
    <t>Załącznik nr 1</t>
  </si>
  <si>
    <t>Wyliczenie zysku na działalnościach :</t>
  </si>
  <si>
    <t>Przychody z działalnosci statutowej odpłatnej</t>
  </si>
  <si>
    <t>Koszty działalności statutowej odpłatnej</t>
  </si>
  <si>
    <t>Strata na działalności statutowej odpłatnej</t>
  </si>
  <si>
    <t>Strata została pokryta z przychodów z tytułu działalności statutowej nieodpłatnej</t>
  </si>
  <si>
    <t>Działalnosc statutowa nieodpłatna</t>
  </si>
  <si>
    <t>Składki członkowskie</t>
  </si>
  <si>
    <t>Razem</t>
  </si>
  <si>
    <t>Koszty działalności statutowej nieodpłatnej</t>
  </si>
  <si>
    <t>Pokrycie straty na działalności odpłatnej</t>
  </si>
  <si>
    <t>Koszty administracyjne</t>
  </si>
  <si>
    <t>Razem pozostałe koszty działalności stowarzyszenia</t>
  </si>
  <si>
    <t>Zysk na działalności statutowej nieodpłatnej</t>
  </si>
  <si>
    <t>Pozostałe przychody operacyjne</t>
  </si>
  <si>
    <t>Przychody finansowe</t>
  </si>
  <si>
    <t>Koszty finansowe</t>
  </si>
  <si>
    <t>Pozostałe koszty - darowizny przekazane</t>
  </si>
  <si>
    <t>ZYSK 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</si>
</sst>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0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,Bold"/>
      <family val="0"/>
    </font>
    <font>
      <sz val="12"/>
      <name val="Arial CE"/>
      <family val="2"/>
    </font>
    <font>
      <i/>
      <sz val="10"/>
      <color indexed="8"/>
      <name val="Arial,Italic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/>
    </xf>
    <xf numFmtId="164" fontId="2" fillId="2" borderId="2" xfId="0" applyFont="1" applyFill="1" applyBorder="1" applyAlignment="1">
      <alignment horizontal="center" wrapText="1"/>
    </xf>
    <xf numFmtId="165" fontId="0" fillId="2" borderId="3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2" fillId="2" borderId="5" xfId="0" applyFont="1" applyFill="1" applyBorder="1" applyAlignment="1">
      <alignment horizontal="center" wrapText="1"/>
    </xf>
    <xf numFmtId="164" fontId="0" fillId="2" borderId="6" xfId="0" applyFont="1" applyFill="1" applyBorder="1" applyAlignment="1">
      <alignment vertical="top"/>
    </xf>
    <xf numFmtId="164" fontId="2" fillId="2" borderId="7" xfId="0" applyFont="1" applyFill="1" applyBorder="1" applyAlignment="1">
      <alignment horizontal="center" vertical="top" wrapText="1"/>
    </xf>
    <xf numFmtId="165" fontId="0" fillId="2" borderId="8" xfId="0" applyNumberFormat="1" applyFont="1" applyFill="1" applyBorder="1" applyAlignment="1">
      <alignment horizontal="center" vertical="top"/>
    </xf>
    <xf numFmtId="165" fontId="0" fillId="2" borderId="9" xfId="0" applyNumberFormat="1" applyFont="1" applyFill="1" applyBorder="1" applyAlignment="1">
      <alignment horizontal="center" vertical="top"/>
    </xf>
    <xf numFmtId="164" fontId="0" fillId="2" borderId="7" xfId="0" applyFont="1" applyFill="1" applyBorder="1" applyAlignment="1">
      <alignment vertical="top"/>
    </xf>
    <xf numFmtId="164" fontId="2" fillId="2" borderId="10" xfId="0" applyFont="1" applyFill="1" applyBorder="1" applyAlignment="1">
      <alignment horizontal="center" vertical="top" wrapText="1"/>
    </xf>
    <xf numFmtId="164" fontId="0" fillId="0" borderId="0" xfId="0" applyFont="1" applyAlignment="1">
      <alignment vertical="top"/>
    </xf>
    <xf numFmtId="164" fontId="2" fillId="0" borderId="11" xfId="0" applyFont="1" applyBorder="1" applyAlignment="1">
      <alignment/>
    </xf>
    <xf numFmtId="164" fontId="2" fillId="0" borderId="12" xfId="0" applyFont="1" applyBorder="1" applyAlignment="1">
      <alignment wrapText="1"/>
    </xf>
    <xf numFmtId="165" fontId="3" fillId="0" borderId="9" xfId="0" applyNumberFormat="1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8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 wrapText="1"/>
    </xf>
    <xf numFmtId="165" fontId="0" fillId="0" borderId="9" xfId="0" applyNumberFormat="1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2" fillId="0" borderId="13" xfId="0" applyFont="1" applyBorder="1" applyAlignment="1">
      <alignment/>
    </xf>
    <xf numFmtId="164" fontId="2" fillId="0" borderId="14" xfId="0" applyFont="1" applyBorder="1" applyAlignment="1">
      <alignment wrapText="1"/>
    </xf>
    <xf numFmtId="165" fontId="3" fillId="0" borderId="15" xfId="0" applyNumberFormat="1" applyFont="1" applyBorder="1" applyAlignment="1">
      <alignment/>
    </xf>
    <xf numFmtId="164" fontId="0" fillId="0" borderId="6" xfId="0" applyFont="1" applyBorder="1" applyAlignment="1">
      <alignment/>
    </xf>
    <xf numFmtId="164" fontId="2" fillId="0" borderId="7" xfId="0" applyFont="1" applyBorder="1" applyAlignment="1">
      <alignment wrapText="1"/>
    </xf>
    <xf numFmtId="165" fontId="3" fillId="0" borderId="16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4" fontId="0" fillId="0" borderId="7" xfId="0" applyFont="1" applyBorder="1" applyAlignment="1">
      <alignment wrapText="1"/>
    </xf>
    <xf numFmtId="164" fontId="0" fillId="0" borderId="14" xfId="0" applyFont="1" applyBorder="1" applyAlignment="1">
      <alignment/>
    </xf>
    <xf numFmtId="164" fontId="0" fillId="0" borderId="17" xfId="0" applyFont="1" applyBorder="1" applyAlignment="1">
      <alignment wrapText="1"/>
    </xf>
    <xf numFmtId="165" fontId="0" fillId="0" borderId="18" xfId="0" applyNumberFormat="1" applyFont="1" applyBorder="1" applyAlignment="1">
      <alignment/>
    </xf>
    <xf numFmtId="164" fontId="3" fillId="2" borderId="19" xfId="0" applyFont="1" applyFill="1" applyBorder="1" applyAlignment="1">
      <alignment/>
    </xf>
    <xf numFmtId="164" fontId="2" fillId="2" borderId="20" xfId="0" applyFont="1" applyFill="1" applyBorder="1" applyAlignment="1">
      <alignment wrapText="1"/>
    </xf>
    <xf numFmtId="165" fontId="2" fillId="2" borderId="21" xfId="0" applyNumberFormat="1" applyFont="1" applyFill="1" applyBorder="1" applyAlignment="1">
      <alignment/>
    </xf>
    <xf numFmtId="164" fontId="2" fillId="2" borderId="20" xfId="0" applyFont="1" applyFill="1" applyBorder="1" applyAlignment="1">
      <alignment/>
    </xf>
    <xf numFmtId="164" fontId="2" fillId="2" borderId="22" xfId="0" applyFont="1" applyFill="1" applyBorder="1" applyAlignment="1">
      <alignment wrapText="1"/>
    </xf>
    <xf numFmtId="165" fontId="2" fillId="2" borderId="23" xfId="0" applyNumberFormat="1" applyFont="1" applyFill="1" applyBorder="1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wrapText="1"/>
    </xf>
    <xf numFmtId="164" fontId="0" fillId="2" borderId="8" xfId="0" applyFont="1" applyFill="1" applyBorder="1" applyAlignment="1">
      <alignment/>
    </xf>
    <xf numFmtId="164" fontId="7" fillId="2" borderId="8" xfId="0" applyFont="1" applyFill="1" applyBorder="1" applyAlignment="1">
      <alignment wrapText="1"/>
    </xf>
    <xf numFmtId="165" fontId="0" fillId="2" borderId="8" xfId="0" applyNumberFormat="1" applyFont="1" applyFill="1" applyBorder="1" applyAlignment="1">
      <alignment horizontal="center" wrapText="1"/>
    </xf>
    <xf numFmtId="164" fontId="3" fillId="0" borderId="8" xfId="0" applyFont="1" applyBorder="1" applyAlignment="1">
      <alignment/>
    </xf>
    <xf numFmtId="164" fontId="8" fillId="0" borderId="8" xfId="0" applyFont="1" applyBorder="1" applyAlignment="1">
      <alignment wrapText="1"/>
    </xf>
    <xf numFmtId="165" fontId="3" fillId="0" borderId="8" xfId="0" applyNumberFormat="1" applyFont="1" applyBorder="1" applyAlignment="1">
      <alignment/>
    </xf>
    <xf numFmtId="164" fontId="0" fillId="0" borderId="8" xfId="0" applyFont="1" applyBorder="1" applyAlignment="1">
      <alignment/>
    </xf>
    <xf numFmtId="164" fontId="7" fillId="0" borderId="8" xfId="0" applyFont="1" applyBorder="1" applyAlignment="1">
      <alignment wrapText="1"/>
    </xf>
    <xf numFmtId="165" fontId="0" fillId="0" borderId="8" xfId="0" applyNumberForma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wrapText="1"/>
    </xf>
    <xf numFmtId="164" fontId="7" fillId="0" borderId="0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5" fontId="0" fillId="0" borderId="8" xfId="0" applyNumberFormat="1" applyFont="1" applyBorder="1" applyAlignment="1">
      <alignment/>
    </xf>
    <xf numFmtId="164" fontId="3" fillId="0" borderId="8" xfId="0" applyFont="1" applyBorder="1" applyAlignment="1">
      <alignment wrapText="1"/>
    </xf>
    <xf numFmtId="164" fontId="3" fillId="0" borderId="0" xfId="0" applyFont="1" applyAlignment="1">
      <alignment/>
    </xf>
    <xf numFmtId="164" fontId="3" fillId="3" borderId="8" xfId="0" applyFont="1" applyFill="1" applyBorder="1" applyAlignment="1">
      <alignment wrapText="1"/>
    </xf>
    <xf numFmtId="165" fontId="3" fillId="3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H20" sqref="H20"/>
    </sheetView>
  </sheetViews>
  <sheetFormatPr defaultColWidth="9.00390625" defaultRowHeight="12.75"/>
  <cols>
    <col min="1" max="1" width="5.75390625" style="1" customWidth="1"/>
    <col min="2" max="2" width="31.125" style="2" customWidth="1"/>
    <col min="3" max="4" width="13.125" style="3" customWidth="1"/>
    <col min="5" max="5" width="6.125" style="1" customWidth="1"/>
    <col min="6" max="6" width="33.875" style="2" customWidth="1"/>
    <col min="7" max="7" width="13.625" style="3" customWidth="1"/>
    <col min="8" max="8" width="13.375" style="3" customWidth="1"/>
    <col min="9" max="16384" width="9.125" style="1" customWidth="1"/>
  </cols>
  <sheetData>
    <row r="1" ht="28.5" customHeight="1">
      <c r="A1" s="4" t="s">
        <v>0</v>
      </c>
    </row>
    <row r="2" ht="15.75" customHeight="1"/>
    <row r="3" spans="1:8" ht="15">
      <c r="A3" s="5"/>
      <c r="B3" s="6" t="s">
        <v>1</v>
      </c>
      <c r="C3" s="7" t="s">
        <v>2</v>
      </c>
      <c r="D3" s="8"/>
      <c r="E3" s="9"/>
      <c r="F3" s="10" t="s">
        <v>1</v>
      </c>
      <c r="G3" s="7" t="s">
        <v>3</v>
      </c>
      <c r="H3" s="8"/>
    </row>
    <row r="4" spans="1:8" s="17" customFormat="1" ht="19.5" customHeight="1">
      <c r="A4" s="11" t="s">
        <v>1</v>
      </c>
      <c r="B4" s="12" t="s">
        <v>4</v>
      </c>
      <c r="C4" s="13" t="s">
        <v>5</v>
      </c>
      <c r="D4" s="14" t="s">
        <v>6</v>
      </c>
      <c r="E4" s="15"/>
      <c r="F4" s="16" t="s">
        <v>7</v>
      </c>
      <c r="G4" s="13" t="s">
        <v>5</v>
      </c>
      <c r="H4" s="14" t="s">
        <v>6</v>
      </c>
    </row>
    <row r="5" spans="1:8" ht="21.75" customHeight="1">
      <c r="A5" s="18" t="s">
        <v>8</v>
      </c>
      <c r="B5" s="19" t="s">
        <v>9</v>
      </c>
      <c r="C5" s="20">
        <f>SUM(C6:C10)</f>
        <v>2276.56</v>
      </c>
      <c r="D5" s="20">
        <f>SUM(D6:D10)</f>
        <v>50613.19</v>
      </c>
      <c r="E5" s="21" t="s">
        <v>8</v>
      </c>
      <c r="F5" s="22" t="s">
        <v>10</v>
      </c>
      <c r="G5" s="20">
        <f>SUM(G6:G8)</f>
        <v>50116.21</v>
      </c>
      <c r="H5" s="20">
        <f>SUM(H6:H8)</f>
        <v>102857.57</v>
      </c>
    </row>
    <row r="6" spans="1:8" ht="12.75">
      <c r="A6" s="23" t="s">
        <v>11</v>
      </c>
      <c r="B6" s="24" t="s">
        <v>12</v>
      </c>
      <c r="C6" s="25"/>
      <c r="D6" s="25"/>
      <c r="E6" s="26" t="s">
        <v>11</v>
      </c>
      <c r="F6" s="27" t="s">
        <v>13</v>
      </c>
      <c r="G6" s="25">
        <v>35899.31</v>
      </c>
      <c r="H6" s="25">
        <v>63816.21</v>
      </c>
    </row>
    <row r="7" spans="1:8" ht="12.75">
      <c r="A7" s="23" t="s">
        <v>14</v>
      </c>
      <c r="B7" s="24" t="s">
        <v>15</v>
      </c>
      <c r="C7" s="25">
        <v>2276.56</v>
      </c>
      <c r="D7" s="25">
        <v>50613.19</v>
      </c>
      <c r="E7" s="26" t="s">
        <v>14</v>
      </c>
      <c r="F7" s="27" t="s">
        <v>16</v>
      </c>
      <c r="G7" s="25"/>
      <c r="H7" s="25"/>
    </row>
    <row r="8" spans="1:8" ht="12.75">
      <c r="A8" s="23" t="s">
        <v>17</v>
      </c>
      <c r="B8" s="24" t="s">
        <v>18</v>
      </c>
      <c r="C8" s="25"/>
      <c r="D8" s="25"/>
      <c r="E8" s="26" t="s">
        <v>17</v>
      </c>
      <c r="F8" s="27" t="s">
        <v>19</v>
      </c>
      <c r="G8" s="25">
        <f>SUM(G9:G10)</f>
        <v>14216.9</v>
      </c>
      <c r="H8" s="25">
        <v>39041.36</v>
      </c>
    </row>
    <row r="9" spans="1:8" ht="24.75">
      <c r="A9" s="23" t="s">
        <v>20</v>
      </c>
      <c r="B9" s="24" t="s">
        <v>21</v>
      </c>
      <c r="C9" s="25"/>
      <c r="D9" s="25"/>
      <c r="E9" s="26" t="s">
        <v>22</v>
      </c>
      <c r="F9" s="27" t="s">
        <v>23</v>
      </c>
      <c r="G9" s="25">
        <v>14216.9</v>
      </c>
      <c r="H9" s="25">
        <v>39041.36</v>
      </c>
    </row>
    <row r="10" spans="1:8" ht="24.75">
      <c r="A10" s="23" t="s">
        <v>24</v>
      </c>
      <c r="B10" s="24" t="s">
        <v>25</v>
      </c>
      <c r="C10" s="25"/>
      <c r="D10" s="25"/>
      <c r="E10" s="26" t="s">
        <v>26</v>
      </c>
      <c r="F10" s="27" t="s">
        <v>27</v>
      </c>
      <c r="G10" s="25">
        <v>0</v>
      </c>
      <c r="H10" s="25">
        <v>0</v>
      </c>
    </row>
    <row r="11" spans="1:8" ht="32.25" customHeight="1">
      <c r="A11" s="18" t="s">
        <v>28</v>
      </c>
      <c r="B11" s="19" t="s">
        <v>29</v>
      </c>
      <c r="C11" s="20">
        <f>C12+C13+C14</f>
        <v>57069.92</v>
      </c>
      <c r="D11" s="20">
        <f>D12+D13+D14</f>
        <v>67210.83</v>
      </c>
      <c r="E11" s="21" t="s">
        <v>28</v>
      </c>
      <c r="F11" s="22" t="s">
        <v>30</v>
      </c>
      <c r="G11" s="20">
        <f>G15+G18</f>
        <v>14595.61</v>
      </c>
      <c r="H11" s="20">
        <f>H15+H18</f>
        <v>19981.1</v>
      </c>
    </row>
    <row r="12" spans="1:8" ht="24.75">
      <c r="A12" s="23" t="s">
        <v>11</v>
      </c>
      <c r="B12" s="24" t="s">
        <v>31</v>
      </c>
      <c r="C12" s="25"/>
      <c r="D12" s="25"/>
      <c r="E12" s="26" t="s">
        <v>11</v>
      </c>
      <c r="F12" s="27" t="s">
        <v>32</v>
      </c>
      <c r="G12" s="25"/>
      <c r="H12" s="25"/>
    </row>
    <row r="13" spans="1:8" ht="24.75">
      <c r="A13" s="23" t="s">
        <v>14</v>
      </c>
      <c r="B13" s="24" t="s">
        <v>33</v>
      </c>
      <c r="C13" s="25">
        <v>1801.21</v>
      </c>
      <c r="D13" s="25">
        <v>4305.88</v>
      </c>
      <c r="E13" s="26" t="s">
        <v>14</v>
      </c>
      <c r="F13" s="27" t="s">
        <v>34</v>
      </c>
      <c r="G13" s="25">
        <f>SUM(G14:G16)</f>
        <v>13898.61</v>
      </c>
      <c r="H13" s="25">
        <f>SUM(H14:H16)</f>
        <v>15859.18</v>
      </c>
    </row>
    <row r="14" spans="1:8" ht="12.75">
      <c r="A14" s="23" t="s">
        <v>17</v>
      </c>
      <c r="B14" s="24" t="s">
        <v>35</v>
      </c>
      <c r="C14" s="25">
        <f>SUM(C15:C16)</f>
        <v>55268.71</v>
      </c>
      <c r="D14" s="25">
        <f>SUM(D15:D16)</f>
        <v>62904.95</v>
      </c>
      <c r="E14" s="26" t="s">
        <v>36</v>
      </c>
      <c r="F14" s="27" t="s">
        <v>37</v>
      </c>
      <c r="G14" s="25"/>
      <c r="H14" s="25"/>
    </row>
    <row r="15" spans="1:8" ht="12.75">
      <c r="A15" s="23" t="s">
        <v>36</v>
      </c>
      <c r="B15" s="24" t="s">
        <v>38</v>
      </c>
      <c r="C15" s="25">
        <v>55268.71</v>
      </c>
      <c r="D15" s="25">
        <v>62904.95</v>
      </c>
      <c r="E15" s="26" t="s">
        <v>39</v>
      </c>
      <c r="F15" s="27" t="s">
        <v>40</v>
      </c>
      <c r="G15" s="25">
        <v>13898.61</v>
      </c>
      <c r="H15" s="25">
        <v>15859.18</v>
      </c>
    </row>
    <row r="16" spans="1:8" ht="12.75">
      <c r="A16" s="23" t="s">
        <v>39</v>
      </c>
      <c r="B16" s="24" t="s">
        <v>41</v>
      </c>
      <c r="C16" s="25"/>
      <c r="D16" s="25"/>
      <c r="E16" s="26" t="s">
        <v>42</v>
      </c>
      <c r="F16" s="27" t="s">
        <v>43</v>
      </c>
      <c r="G16" s="25"/>
      <c r="H16" s="25"/>
    </row>
    <row r="17" spans="1:8" ht="19.5" customHeight="1">
      <c r="A17" s="28" t="s">
        <v>44</v>
      </c>
      <c r="B17" s="29" t="s">
        <v>45</v>
      </c>
      <c r="C17" s="30"/>
      <c r="D17" s="30"/>
      <c r="E17" s="26" t="s">
        <v>17</v>
      </c>
      <c r="F17" s="27" t="s">
        <v>46</v>
      </c>
      <c r="G17" s="25"/>
      <c r="H17" s="25"/>
    </row>
    <row r="18" spans="1:8" ht="15">
      <c r="A18" s="31"/>
      <c r="B18" s="32" t="s">
        <v>47</v>
      </c>
      <c r="C18" s="33">
        <v>5365.34</v>
      </c>
      <c r="D18" s="33">
        <v>5014.65</v>
      </c>
      <c r="E18" s="26" t="s">
        <v>20</v>
      </c>
      <c r="F18" s="27" t="s">
        <v>48</v>
      </c>
      <c r="G18" s="25">
        <f>SUM(G19:G20)</f>
        <v>697</v>
      </c>
      <c r="H18" s="25">
        <f>SUM(H19:H20)</f>
        <v>4121.92</v>
      </c>
    </row>
    <row r="19" spans="1:8" ht="15.75" customHeight="1">
      <c r="A19" s="31"/>
      <c r="B19" s="32" t="s">
        <v>49</v>
      </c>
      <c r="C19" s="34"/>
      <c r="D19" s="34"/>
      <c r="E19" s="26" t="s">
        <v>36</v>
      </c>
      <c r="F19" s="27" t="s">
        <v>50</v>
      </c>
      <c r="G19" s="25">
        <v>197</v>
      </c>
      <c r="H19" s="25">
        <v>1583.7</v>
      </c>
    </row>
    <row r="20" spans="1:8" ht="12.75">
      <c r="A20" s="31"/>
      <c r="B20" s="35" t="s">
        <v>1</v>
      </c>
      <c r="C20" s="34"/>
      <c r="D20" s="34"/>
      <c r="E20" s="36" t="s">
        <v>39</v>
      </c>
      <c r="F20" s="37" t="s">
        <v>51</v>
      </c>
      <c r="G20" s="38">
        <v>500</v>
      </c>
      <c r="H20" s="25">
        <v>2538.22</v>
      </c>
    </row>
    <row r="21" spans="1:8" ht="22.5" customHeight="1">
      <c r="A21" s="39"/>
      <c r="B21" s="40" t="s">
        <v>52</v>
      </c>
      <c r="C21" s="41">
        <f>C5+C11+C18</f>
        <v>64711.81999999999</v>
      </c>
      <c r="D21" s="41">
        <f>D5+D11+D18</f>
        <v>122838.67</v>
      </c>
      <c r="E21" s="42"/>
      <c r="F21" s="43" t="s">
        <v>52</v>
      </c>
      <c r="G21" s="44">
        <f>G5+G11</f>
        <v>64711.82</v>
      </c>
      <c r="H21" s="44">
        <f>H5+H11</f>
        <v>122838.67000000001</v>
      </c>
    </row>
    <row r="22" ht="12.75">
      <c r="G22" s="3" t="s">
        <v>53</v>
      </c>
    </row>
    <row r="23" ht="15" customHeight="1"/>
    <row r="28" ht="10.5" customHeight="1">
      <c r="C28" s="3" t="s">
        <v>54</v>
      </c>
    </row>
    <row r="29" ht="12.75" hidden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D36" sqref="D36"/>
    </sheetView>
  </sheetViews>
  <sheetFormatPr defaultColWidth="9.00390625" defaultRowHeight="12.75"/>
  <cols>
    <col min="1" max="1" width="8.25390625" style="0" customWidth="1"/>
    <col min="2" max="2" width="50.375" style="45" customWidth="1"/>
    <col min="3" max="3" width="13.25390625" style="46" customWidth="1"/>
    <col min="4" max="4" width="13.75390625" style="46" customWidth="1"/>
  </cols>
  <sheetData>
    <row r="1" spans="1:4" s="49" customFormat="1" ht="15">
      <c r="A1" s="4" t="s">
        <v>55</v>
      </c>
      <c r="B1" s="47"/>
      <c r="C1" s="48"/>
      <c r="D1" s="48"/>
    </row>
    <row r="2" spans="1:2" ht="15">
      <c r="A2" s="4" t="s">
        <v>56</v>
      </c>
      <c r="B2" s="50"/>
    </row>
    <row r="3" spans="1:2" ht="15">
      <c r="A3" s="4"/>
      <c r="B3" s="50"/>
    </row>
    <row r="4" spans="1:4" ht="42.75" customHeight="1">
      <c r="A4" s="51" t="s">
        <v>57</v>
      </c>
      <c r="B4" s="52" t="s">
        <v>58</v>
      </c>
      <c r="C4" s="53" t="s">
        <v>59</v>
      </c>
      <c r="D4" s="53" t="s">
        <v>60</v>
      </c>
    </row>
    <row r="5" spans="1:4" ht="21" customHeight="1">
      <c r="A5" s="54" t="s">
        <v>8</v>
      </c>
      <c r="B5" s="55" t="s">
        <v>61</v>
      </c>
      <c r="C5" s="56">
        <f>SUM(C6:C8)</f>
        <v>604790.4099999999</v>
      </c>
      <c r="D5" s="56">
        <f>SUM(D6:D9)</f>
        <v>711866.02</v>
      </c>
    </row>
    <row r="6" spans="1:4" ht="12.75">
      <c r="A6" s="57" t="s">
        <v>11</v>
      </c>
      <c r="B6" s="58" t="s">
        <v>62</v>
      </c>
      <c r="C6" s="59">
        <v>2020</v>
      </c>
      <c r="D6" s="59">
        <v>3645</v>
      </c>
    </row>
    <row r="7" spans="1:4" ht="12.75">
      <c r="A7" s="57" t="s">
        <v>14</v>
      </c>
      <c r="B7" s="58" t="s">
        <v>63</v>
      </c>
      <c r="C7" s="59">
        <v>367549.48</v>
      </c>
      <c r="D7" s="59">
        <v>444155</v>
      </c>
    </row>
    <row r="8" spans="1:4" ht="12.75">
      <c r="A8" s="57" t="s">
        <v>17</v>
      </c>
      <c r="B8" s="58" t="s">
        <v>64</v>
      </c>
      <c r="C8" s="59">
        <v>235220.93</v>
      </c>
      <c r="D8" s="59">
        <v>261438.91</v>
      </c>
    </row>
    <row r="9" spans="1:4" ht="12.75">
      <c r="A9" s="57" t="s">
        <v>20</v>
      </c>
      <c r="B9" s="58" t="s">
        <v>65</v>
      </c>
      <c r="C9" s="59"/>
      <c r="D9" s="59">
        <v>2627.11</v>
      </c>
    </row>
    <row r="10" spans="1:4" ht="18.75" customHeight="1">
      <c r="A10" s="54" t="s">
        <v>66</v>
      </c>
      <c r="B10" s="55" t="s">
        <v>67</v>
      </c>
      <c r="C10" s="56">
        <f>C11+C21</f>
        <v>510988.77</v>
      </c>
      <c r="D10" s="56">
        <f>D11+D21</f>
        <v>589893.76</v>
      </c>
    </row>
    <row r="11" spans="1:4" ht="12.75">
      <c r="A11" s="57" t="s">
        <v>11</v>
      </c>
      <c r="B11" s="58" t="s">
        <v>68</v>
      </c>
      <c r="C11" s="59">
        <v>484549.83</v>
      </c>
      <c r="D11" s="59">
        <v>564378.21</v>
      </c>
    </row>
    <row r="12" spans="1:4" ht="12.75">
      <c r="A12" s="57" t="s">
        <v>36</v>
      </c>
      <c r="B12" s="58" t="s">
        <v>69</v>
      </c>
      <c r="C12" s="59">
        <v>31839.34</v>
      </c>
      <c r="D12" s="59">
        <v>36138.89</v>
      </c>
    </row>
    <row r="13" spans="1:4" ht="12.75">
      <c r="A13" s="57" t="s">
        <v>39</v>
      </c>
      <c r="B13" s="58" t="s">
        <v>70</v>
      </c>
      <c r="C13" s="59">
        <v>8556.06</v>
      </c>
      <c r="D13" s="59">
        <v>9425.41</v>
      </c>
    </row>
    <row r="14" spans="1:4" ht="12.75">
      <c r="A14" s="57" t="s">
        <v>42</v>
      </c>
      <c r="B14" s="58" t="s">
        <v>71</v>
      </c>
      <c r="C14" s="59">
        <v>11244.69</v>
      </c>
      <c r="D14" s="59">
        <v>7010.65</v>
      </c>
    </row>
    <row r="15" spans="1:4" ht="12.75">
      <c r="A15" s="57" t="s">
        <v>72</v>
      </c>
      <c r="B15" s="58" t="s">
        <v>73</v>
      </c>
      <c r="C15" s="59">
        <v>52945.98</v>
      </c>
      <c r="D15" s="59">
        <v>75737.87</v>
      </c>
    </row>
    <row r="16" spans="1:4" ht="12.75">
      <c r="A16" s="57" t="s">
        <v>74</v>
      </c>
      <c r="B16" s="58" t="s">
        <v>75</v>
      </c>
      <c r="C16" s="59">
        <v>10042.76</v>
      </c>
      <c r="D16" s="59">
        <v>9579.9</v>
      </c>
    </row>
    <row r="17" spans="1:4" ht="12.75">
      <c r="A17" s="57" t="s">
        <v>76</v>
      </c>
      <c r="B17" s="58" t="s">
        <v>77</v>
      </c>
      <c r="C17" s="59">
        <v>19041.41</v>
      </c>
      <c r="D17" s="59">
        <v>39099.78</v>
      </c>
    </row>
    <row r="18" spans="1:4" ht="12.75">
      <c r="A18" s="57" t="s">
        <v>78</v>
      </c>
      <c r="B18" s="58" t="s">
        <v>79</v>
      </c>
      <c r="C18" s="59">
        <v>265497.98</v>
      </c>
      <c r="D18" s="59">
        <v>304019.21</v>
      </c>
    </row>
    <row r="19" spans="1:4" ht="12.75">
      <c r="A19" s="57" t="s">
        <v>80</v>
      </c>
      <c r="B19" s="58" t="s">
        <v>81</v>
      </c>
      <c r="C19" s="59">
        <v>61560.35</v>
      </c>
      <c r="D19" s="59">
        <v>66631.97</v>
      </c>
    </row>
    <row r="20" spans="1:4" ht="12.75">
      <c r="A20" s="57" t="s">
        <v>82</v>
      </c>
      <c r="B20" s="58" t="s">
        <v>83</v>
      </c>
      <c r="C20" s="59"/>
      <c r="D20" s="59">
        <v>16734.53</v>
      </c>
    </row>
    <row r="21" spans="1:4" ht="20.25" customHeight="1">
      <c r="A21" s="57" t="s">
        <v>14</v>
      </c>
      <c r="B21" s="58" t="s">
        <v>84</v>
      </c>
      <c r="C21" s="59">
        <f>SUM(C22:C23)</f>
        <v>26438.940000000002</v>
      </c>
      <c r="D21" s="59">
        <f>SUM(D22:D23)</f>
        <v>25515.55</v>
      </c>
    </row>
    <row r="22" spans="1:4" ht="12.75">
      <c r="A22" s="57" t="s">
        <v>36</v>
      </c>
      <c r="B22" s="58" t="s">
        <v>73</v>
      </c>
      <c r="C22" s="59">
        <v>11812.08</v>
      </c>
      <c r="D22" s="59">
        <v>16345.41</v>
      </c>
    </row>
    <row r="23" spans="1:4" ht="12.75">
      <c r="A23" s="57" t="s">
        <v>39</v>
      </c>
      <c r="B23" s="58" t="s">
        <v>83</v>
      </c>
      <c r="C23" s="59">
        <v>14626.86</v>
      </c>
      <c r="D23" s="59">
        <v>9170.14</v>
      </c>
    </row>
    <row r="24" spans="1:4" ht="19.5" customHeight="1">
      <c r="A24" s="54" t="s">
        <v>85</v>
      </c>
      <c r="B24" s="55" t="s">
        <v>86</v>
      </c>
      <c r="C24" s="56">
        <f>C5-C10</f>
        <v>93801.6399999999</v>
      </c>
      <c r="D24" s="56">
        <f>D5-D10</f>
        <v>121972.26000000001</v>
      </c>
    </row>
    <row r="25" spans="1:4" ht="19.5" customHeight="1">
      <c r="A25" s="54" t="s">
        <v>87</v>
      </c>
      <c r="B25" s="55" t="s">
        <v>88</v>
      </c>
      <c r="C25" s="56">
        <f>SUM(C26:C31)</f>
        <v>35920.229999999996</v>
      </c>
      <c r="D25" s="56">
        <f>SUM(D26:D31)</f>
        <v>51852.23</v>
      </c>
    </row>
    <row r="26" spans="1:4" ht="12.75">
      <c r="A26" s="57" t="s">
        <v>36</v>
      </c>
      <c r="B26" s="58" t="s">
        <v>89</v>
      </c>
      <c r="C26" s="59">
        <v>1645.95</v>
      </c>
      <c r="D26" s="59">
        <v>4355.61</v>
      </c>
    </row>
    <row r="27" spans="1:4" ht="12.75">
      <c r="A27" s="57" t="s">
        <v>39</v>
      </c>
      <c r="B27" s="58" t="s">
        <v>90</v>
      </c>
      <c r="C27" s="59">
        <v>2304.27</v>
      </c>
      <c r="D27" s="59">
        <v>3809.85</v>
      </c>
    </row>
    <row r="28" spans="1:4" ht="12.75">
      <c r="A28" s="57" t="s">
        <v>42</v>
      </c>
      <c r="B28" s="58" t="s">
        <v>91</v>
      </c>
      <c r="C28" s="59">
        <v>1113.55</v>
      </c>
      <c r="D28" s="59">
        <v>190</v>
      </c>
    </row>
    <row r="29" spans="1:4" ht="12.75">
      <c r="A29" s="57" t="s">
        <v>72</v>
      </c>
      <c r="B29" s="58" t="s">
        <v>92</v>
      </c>
      <c r="C29" s="59">
        <v>11338.08</v>
      </c>
      <c r="D29" s="59">
        <v>21767.53</v>
      </c>
    </row>
    <row r="30" spans="1:4" ht="12.75">
      <c r="A30" s="57" t="s">
        <v>74</v>
      </c>
      <c r="B30" s="58" t="s">
        <v>93</v>
      </c>
      <c r="C30" s="59">
        <v>6029.26</v>
      </c>
      <c r="D30" s="59">
        <v>8203.37</v>
      </c>
    </row>
    <row r="31" spans="1:4" ht="24.75">
      <c r="A31" s="57" t="s">
        <v>76</v>
      </c>
      <c r="B31" s="58" t="s">
        <v>94</v>
      </c>
      <c r="C31" s="59">
        <v>13489.12</v>
      </c>
      <c r="D31" s="59">
        <v>13525.87</v>
      </c>
    </row>
    <row r="32" spans="1:4" ht="17.25" customHeight="1">
      <c r="A32" s="54" t="s">
        <v>95</v>
      </c>
      <c r="B32" s="55" t="s">
        <v>96</v>
      </c>
      <c r="C32" s="56">
        <v>4875.69</v>
      </c>
      <c r="D32" s="56">
        <v>9695.82</v>
      </c>
    </row>
    <row r="33" spans="1:4" ht="18.75" customHeight="1">
      <c r="A33" s="54" t="s">
        <v>97</v>
      </c>
      <c r="B33" s="55" t="s">
        <v>98</v>
      </c>
      <c r="C33" s="56">
        <v>26333</v>
      </c>
      <c r="D33" s="56">
        <v>13748.61</v>
      </c>
    </row>
    <row r="34" spans="1:4" ht="18.75" customHeight="1">
      <c r="A34" s="54" t="s">
        <v>99</v>
      </c>
      <c r="B34" s="55" t="s">
        <v>100</v>
      </c>
      <c r="C34" s="56">
        <v>2727.06</v>
      </c>
      <c r="D34" s="56">
        <v>1456.38</v>
      </c>
    </row>
    <row r="35" spans="1:4" ht="18.75" customHeight="1">
      <c r="A35" s="54" t="s">
        <v>101</v>
      </c>
      <c r="B35" s="55" t="s">
        <v>102</v>
      </c>
      <c r="C35" s="56">
        <v>109.8</v>
      </c>
      <c r="D35" s="56">
        <v>932.3</v>
      </c>
    </row>
    <row r="36" spans="1:4" ht="24.75">
      <c r="A36" s="54" t="s">
        <v>103</v>
      </c>
      <c r="B36" s="55" t="s">
        <v>104</v>
      </c>
      <c r="C36" s="56">
        <f>C24-C25+C32-C33+C34-C35</f>
        <v>39041.3599999999</v>
      </c>
      <c r="D36" s="56">
        <f>D24-D25+D32-D33+D34-D35</f>
        <v>66591.32</v>
      </c>
    </row>
    <row r="37" spans="1:4" ht="18.75" customHeight="1">
      <c r="A37" s="54" t="s">
        <v>105</v>
      </c>
      <c r="B37" s="55" t="s">
        <v>106</v>
      </c>
      <c r="C37" s="56"/>
      <c r="D37" s="56"/>
    </row>
    <row r="38" spans="1:4" ht="12.75">
      <c r="A38" s="57" t="s">
        <v>11</v>
      </c>
      <c r="B38" s="58" t="s">
        <v>107</v>
      </c>
      <c r="C38" s="59"/>
      <c r="D38" s="59"/>
    </row>
    <row r="39" spans="1:4" ht="12.75">
      <c r="A39" s="57" t="s">
        <v>14</v>
      </c>
      <c r="B39" s="58" t="s">
        <v>108</v>
      </c>
      <c r="C39" s="59"/>
      <c r="D39" s="59"/>
    </row>
    <row r="40" spans="1:4" ht="24.75">
      <c r="A40" s="54" t="s">
        <v>109</v>
      </c>
      <c r="B40" s="58" t="s">
        <v>110</v>
      </c>
      <c r="C40" s="59"/>
      <c r="D40" s="59"/>
    </row>
    <row r="41" spans="1:4" ht="21" customHeight="1">
      <c r="A41" s="54" t="s">
        <v>111</v>
      </c>
      <c r="B41" s="55" t="s">
        <v>112</v>
      </c>
      <c r="C41" s="56">
        <f>C36+C37-C40</f>
        <v>39041.3599999999</v>
      </c>
      <c r="D41" s="56">
        <f>D36+D37-D40</f>
        <v>66591.32</v>
      </c>
    </row>
    <row r="42" spans="1:4" ht="12.75">
      <c r="A42" s="57" t="s">
        <v>11</v>
      </c>
      <c r="B42" s="58" t="s">
        <v>113</v>
      </c>
      <c r="C42" s="59" t="s">
        <v>1</v>
      </c>
      <c r="D42" s="59" t="s">
        <v>1</v>
      </c>
    </row>
    <row r="43" spans="1:4" ht="12.75">
      <c r="A43" s="57" t="s">
        <v>14</v>
      </c>
      <c r="B43" s="58" t="s">
        <v>114</v>
      </c>
      <c r="C43" s="59"/>
      <c r="D43" s="5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E7" sqref="E7"/>
    </sheetView>
  </sheetViews>
  <sheetFormatPr defaultColWidth="9.00390625" defaultRowHeight="12.75"/>
  <cols>
    <col min="1" max="1" width="54.375" style="45" customWidth="1"/>
    <col min="2" max="2" width="13.375" style="46" customWidth="1"/>
    <col min="3" max="3" width="14.375" style="0" customWidth="1"/>
  </cols>
  <sheetData>
    <row r="1" ht="12.75">
      <c r="A1" s="45" t="s">
        <v>115</v>
      </c>
    </row>
    <row r="3" spans="1:8" ht="15">
      <c r="A3" s="60" t="s">
        <v>116</v>
      </c>
      <c r="B3" s="61"/>
      <c r="C3" s="62"/>
      <c r="D3" s="62"/>
      <c r="E3" s="62"/>
      <c r="F3" s="62"/>
      <c r="G3" s="62"/>
      <c r="H3" s="62"/>
    </row>
    <row r="4" spans="1:8" ht="12.75">
      <c r="A4" s="63"/>
      <c r="B4" s="61"/>
      <c r="C4" s="62"/>
      <c r="D4" s="62"/>
      <c r="E4" s="62"/>
      <c r="F4" s="62"/>
      <c r="G4" s="62"/>
      <c r="H4" s="62"/>
    </row>
    <row r="5" spans="1:8" ht="12.75">
      <c r="A5" s="58" t="s">
        <v>117</v>
      </c>
      <c r="B5" s="59">
        <v>367549.48</v>
      </c>
      <c r="C5" s="61"/>
      <c r="D5" s="62"/>
      <c r="E5" s="62"/>
      <c r="F5" s="62"/>
      <c r="G5" s="62"/>
      <c r="H5" s="62"/>
    </row>
    <row r="6" spans="1:2" ht="12.75">
      <c r="A6" s="58" t="s">
        <v>118</v>
      </c>
      <c r="B6" s="59">
        <v>492013.83</v>
      </c>
    </row>
    <row r="7" spans="1:2" ht="12.75">
      <c r="A7" s="55" t="s">
        <v>119</v>
      </c>
      <c r="B7" s="56">
        <f>B5-B6</f>
        <v>-124464.35000000003</v>
      </c>
    </row>
    <row r="8" spans="1:2" ht="12.75">
      <c r="A8" s="64"/>
      <c r="B8" s="61"/>
    </row>
    <row r="9" spans="1:2" ht="24.75">
      <c r="A9" s="65" t="s">
        <v>120</v>
      </c>
      <c r="B9" s="61"/>
    </row>
    <row r="10" spans="1:2" ht="12.75">
      <c r="A10" s="64"/>
      <c r="B10" s="61"/>
    </row>
    <row r="11" spans="1:2" ht="12.75">
      <c r="A11" s="64"/>
      <c r="B11" s="61"/>
    </row>
    <row r="12" spans="1:2" ht="12.75">
      <c r="A12" s="58" t="s">
        <v>121</v>
      </c>
      <c r="B12" s="66">
        <v>235220.93</v>
      </c>
    </row>
    <row r="13" spans="1:2" ht="12.75">
      <c r="A13" s="27" t="s">
        <v>122</v>
      </c>
      <c r="B13" s="66">
        <v>2020</v>
      </c>
    </row>
    <row r="14" spans="1:2" s="68" customFormat="1" ht="12.75">
      <c r="A14" s="67" t="s">
        <v>123</v>
      </c>
      <c r="B14" s="56">
        <f>SUM(B12:B13)</f>
        <v>237240.93</v>
      </c>
    </row>
    <row r="15" spans="1:2" ht="12.75">
      <c r="A15" s="58" t="s">
        <v>124</v>
      </c>
      <c r="B15" s="66">
        <v>18974.94</v>
      </c>
    </row>
    <row r="16" spans="1:2" ht="12.75">
      <c r="A16" s="27" t="s">
        <v>125</v>
      </c>
      <c r="B16" s="66">
        <f>-B7</f>
        <v>124464.35000000003</v>
      </c>
    </row>
    <row r="17" spans="1:2" ht="12.75">
      <c r="A17" s="27" t="s">
        <v>126</v>
      </c>
      <c r="B17" s="59">
        <v>35920.23</v>
      </c>
    </row>
    <row r="18" spans="1:2" ht="12.75">
      <c r="A18" s="55" t="s">
        <v>127</v>
      </c>
      <c r="B18" s="56">
        <f>SUM(B15:B17)</f>
        <v>179359.52000000005</v>
      </c>
    </row>
    <row r="19" spans="1:2" ht="12.75">
      <c r="A19" s="67" t="s">
        <v>128</v>
      </c>
      <c r="B19" s="56">
        <f>B14-B18</f>
        <v>57881.409999999945</v>
      </c>
    </row>
    <row r="20" spans="1:2" ht="12.75">
      <c r="A20" s="27" t="s">
        <v>129</v>
      </c>
      <c r="B20" s="59">
        <v>4875.69</v>
      </c>
    </row>
    <row r="21" spans="1:2" ht="12.75">
      <c r="A21" s="27" t="s">
        <v>130</v>
      </c>
      <c r="B21" s="59">
        <v>2727.06</v>
      </c>
    </row>
    <row r="22" spans="1:2" ht="12.75">
      <c r="A22" s="27" t="s">
        <v>131</v>
      </c>
      <c r="B22" s="59">
        <v>109.8</v>
      </c>
    </row>
    <row r="23" spans="1:2" ht="12.75">
      <c r="A23" s="58" t="s">
        <v>132</v>
      </c>
      <c r="B23" s="59">
        <v>26333</v>
      </c>
    </row>
    <row r="24" spans="1:2" ht="18.75" customHeight="1">
      <c r="A24" s="69" t="s">
        <v>133</v>
      </c>
      <c r="B24" s="70">
        <f>B19+B20+B21-B23-B22</f>
        <v>39041.35999999994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Maria</cp:lastModifiedBy>
  <cp:lastPrinted>2009-02-22T19:01:21Z</cp:lastPrinted>
  <dcterms:created xsi:type="dcterms:W3CDTF">2007-01-29T16:06:28Z</dcterms:created>
  <dcterms:modified xsi:type="dcterms:W3CDTF">2010-02-22T13:46:28Z</dcterms:modified>
  <cp:category/>
  <cp:version/>
  <cp:contentType/>
  <cp:contentStatus/>
</cp:coreProperties>
</file>